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<sst xmlns="http://schemas.openxmlformats.org/spreadsheetml/2006/main" count="295" uniqueCount="94">
  <si>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</si>
  <si>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</si>
  <si>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</si>
  <si>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</si>
  <si>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</si>
  <si>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</si>
  <si>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</si>
  <si>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</si>
  <si>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</si>
  <si>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</si>
  <si>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</si>
  <si>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</si>
  <si>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</si>
  <si>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</si>
  <si>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</si>
  <si>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</si>
  <si>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</si>
  <si>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</si>
  <si>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</si>
  <si>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</si>
  <si>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</si>
  <si>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</si>
  <si>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</si>
  <si>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</si>
  <si>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</si>
  <si>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</si>
  <si>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</si>
  <si>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</si>
  <si>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E.S.E Hospital  Rafael Paba Manjarrez</t>
  </si>
  <si>
    <t>Calle 7 No.2-108</t>
  </si>
  <si>
    <t>Prestacion de servicios, recolección, transporte, tratamiento y disposicion adecuada  de los residuos de carácter peligroso generados en las instalaciones  de la E.S.E. Hospital Rafael Paba Manjarrez</t>
  </si>
  <si>
    <t>Suministro  prestacion de servicios de mantenimiento preventivo y correccion  de los equipos biomedicos de la ESE Rafael Paba Manjarrez</t>
  </si>
  <si>
    <t>Suministro de material odontologico para la adecuada prestacion de servicios odontologicos  de la ESE Rafael Paba Manjarrez del municipio de San Sebastian de Buenavista-Magdalena</t>
  </si>
  <si>
    <t>Suministro de servicios profesionales para el acompañamiento, asesoría  y seguimiento en la implementación del Modelo Estandar de Control Interno-MECI-2005 Las normas sobre la materia que introduzca el gobierno nacional.</t>
  </si>
  <si>
    <t>Prestacion de servicios para realizar actividades administrativas consistentes en apoyo de manejo de glosas, cartera, costos, facturacion, admisiones, recaudo, atencion al usuario, almacen y suministro</t>
  </si>
  <si>
    <t>Suministro de servicios profesionales de asesoria contable, tributaria, financiera y presupuestal  de la E.S.E Hospital Rafael Paba Manjarrez del municipio de San Sebastian de Buenavista-Magdalena.</t>
  </si>
  <si>
    <t>Suministro de servicios de laboratorio clínico y apoyo diagnostico, procesamiento de muestras.</t>
  </si>
  <si>
    <t>Suministro de servicios profesionales de asesoria jurídica y todo lo relacionado con  los tramites legales que la E.S.E. Rafael Paba Manjarrez requiera para llevar los procesos</t>
  </si>
  <si>
    <t>Suministro prestacion de servicios profesionales como nutricionista de apoyo a los diferentes programas contemplados dentro del Plan de Salud Pública, Promocion y Prevencion, Actividades Clínicas de la E.S.E</t>
  </si>
  <si>
    <t>Prestacion de servicios como Auxiliar de Enfermeria en las diferentes Actividades Clínicas, Urgencias, Hospitalizacion, Promoción y Prevención y cuando se le requiera de ayudante de Laboratorio</t>
  </si>
  <si>
    <t>Prestacion de servicios de mantenimiento preventivo y correctivo de los equipos de computos y diferentes redes de comunicación y generadores de informes.</t>
  </si>
  <si>
    <t>Prestacion de servicios profesionales como Psicologa en las acciones del Plan de Salud Sexual y Reproductiva, Salud Mental y Lesiones Evitables, Salud Infantil, Actividades que responden a las actividades contenidas dentro del Plan de Salud Pública de intervenciones colectivas del municipio.</t>
  </si>
  <si>
    <t>Prestacion de servicios de transporte asistencial basico y medicalizado en ambulancia.</t>
  </si>
  <si>
    <t>Prestacion de servicios de Asesoría en Habilitacion, Acreditacion y Gestion de la calidad.</t>
  </si>
  <si>
    <t>Prestación de servicios de mantenimiento a la infraestructura de la E.S.E. Rafael Paba Manjarrez</t>
  </si>
  <si>
    <t>51101500 51101600 51101700 51101800 51101900 51102200 51102300 51102400 51102700 51121500 51111600 51111700  51121500 51121600 51121700 51121800 51121900 51122100 51131500 51131600 51131700 51141500 51141600 51141700 51141900 51142000 51142100 51142200 51142400 51142500 51142600 51142900 51151500 51151600 51151900 51161500 51161600 51161700 51161800 51161900 51171500 51171600 51171700 51171800 51171900 51172100 51181500 51181600 51181700 51181800 51181900 51182000 51182200 51182400 51191500 51191600 51191700 51191800 51191900 51201500 51201600 51201700 51201800 42131500 42131600 42131700 42132100 42132200 42141500 42141600 42141700 42141900 42142000 42142100 42142400 42142500 42142700 42143100 42151500 42151600</t>
  </si>
  <si>
    <t>RECURSOS PROPIOS</t>
  </si>
  <si>
    <t>NO</t>
  </si>
  <si>
    <t>N/A</t>
  </si>
  <si>
    <t>COMITÉ DE COMPRAS ITALO FLOREZ SPADAFORA JEFE DE GRUPO italoflorez@hotmail.com Teléfono:3045713470</t>
  </si>
  <si>
    <t>42151500 42151600 42151700 42151800 42151900 42152000  42152100 42152200 42152300 42152400 42152500 42152600</t>
  </si>
  <si>
    <t>84111500 84111800</t>
  </si>
  <si>
    <t>81112306 81111801 81111812  81161702 72154066</t>
  </si>
  <si>
    <t>Prestacion de servicios de vigilancia por 24 horas durante la vigencia 2017</t>
  </si>
  <si>
    <t>Suministro de servicios de archivos de datos  que la E.S.E Hospital Rafael Paba Manjarrez del municipio de San Sebastian de Buenavista-Magdalena, requiera para su normal funcionamiento</t>
  </si>
  <si>
    <t>14111507  44121704 14111802 14111804 14111803 44121615 44121618 44121701 44121702 44121708</t>
  </si>
  <si>
    <t>83111501 83101802</t>
  </si>
  <si>
    <t>Servicios de Energia Electrica, Telefonia celular.</t>
  </si>
  <si>
    <t>90111501 90121502</t>
  </si>
  <si>
    <t>Servicios de Viajes, Alimentación y Alojamiento</t>
  </si>
  <si>
    <t>Suministro de Combustible y Lubricantes, Gasolina, Aceites.</t>
  </si>
  <si>
    <t>Capacitación para personal Administrativo, Asistencial y Servidores de la E.S.E., relacionado con las funciones del cargo.</t>
  </si>
  <si>
    <t>Servicios de transporte de Pasajeros por Carretera y en la localidad en jornadas de vacunación y otros.</t>
  </si>
  <si>
    <t>55101509 55101516 55101520 55121904</t>
  </si>
  <si>
    <t>publicaciones impresas, Publicaciones Electronicas y Accesorios, Textos educacionales o vocacionales, Manuales Operativos o de Intrucción, Hojas de foletos o Instrucciones, Carteleras.</t>
  </si>
  <si>
    <t>85101501 85101601 85101604 85101705 85111501 85111504 85111505 85111507 85111508 85111509 85111510 85111512</t>
  </si>
  <si>
    <t>280 SMLMV</t>
  </si>
  <si>
    <t>Minima Cuantia</t>
  </si>
  <si>
    <t>rafaelpabamanja@gmail.com</t>
  </si>
  <si>
    <t>31/01/2018</t>
  </si>
  <si>
    <t>16/01/2018</t>
  </si>
  <si>
    <t>12 MESES</t>
  </si>
  <si>
    <t>12  MESES</t>
  </si>
  <si>
    <t>80111707 80111709 53102709</t>
  </si>
  <si>
    <t>Dotacion de personal del planta de vigencia 2018 de la ESE Hospital Paba Manjarrez</t>
  </si>
  <si>
    <t>Servicio de Arrendamieto del Software Salud System para el servicio de la ESE Hospital Rafael Paba Manjarrez.</t>
  </si>
  <si>
    <t>SILLAS ERGONOMICAS-SILLON RECLINABLE</t>
  </si>
  <si>
    <t>ESTANTES</t>
  </si>
  <si>
    <t>CAMA HOSPITALARIA</t>
  </si>
  <si>
    <t>SILLAS DE RUEDAS</t>
  </si>
  <si>
    <t>NEVERA TRASLADO DE MEDICAMENTOS</t>
  </si>
  <si>
    <t>CAMILLAS Y CUNAS PEDIATRICAS</t>
  </si>
  <si>
    <t>42192201 42191811 42192207</t>
  </si>
  <si>
    <t>MESA DE ALUMINIO-MESON</t>
  </si>
  <si>
    <t>ESCRITORIOS ADMINISTRATIVOS</t>
  </si>
  <si>
    <t>CARRO DE PARO</t>
  </si>
  <si>
    <r>
      <t>MISION: Somos  la  Empre</t>
    </r>
    <r>
      <rPr>
        <sz val="10"/>
        <color indexed="23"/>
        <rFont val="Arial"/>
        <family val="2"/>
      </rPr>
      <t>s</t>
    </r>
    <r>
      <rPr>
        <sz val="10"/>
        <color indexed="63"/>
        <rFont val="Arial"/>
        <family val="2"/>
      </rPr>
      <t xml:space="preserve">a </t>
    </r>
    <r>
      <rPr>
        <sz val="10"/>
        <color indexed="23"/>
        <rFont val="Arial"/>
        <family val="2"/>
      </rPr>
      <t>S</t>
    </r>
    <r>
      <rPr>
        <sz val="10"/>
        <color indexed="63"/>
        <rFont val="Arial"/>
        <family val="2"/>
      </rPr>
      <t xml:space="preserve">ocial del  Estado  de  primer grado de complejidad cuya misión es contribuir al desarrollo y la equidad social, dignificar la vida y aliviar el sufrimiento, para lo cual brindamos a la población que lo solicite servicios de salud de óptima calidad humana y tecnológica, en las áreas asistenciales y de Promoción y Prevención, razón de ser de la institución.  VISION: Participar activamente en el desarrollo social y convertirnos en la ESE del Sur del Magdalena que mejor responda a las necesidades de la región , prestando servicios de óptima calidad, eficiencia, caracterizandonos por la excelencia de la atención  y por la calidad humana en su trato. </t>
    </r>
  </si>
  <si>
    <r>
      <t>Prestar</t>
    </r>
    <r>
      <rPr>
        <sz val="10"/>
        <color indexed="63"/>
        <rFont val="Arial"/>
        <family val="2"/>
      </rPr>
      <t xml:space="preserve"> servicios de salud de baja complejidad, atendiendo la demanda con altos estándares de calidad  y fomentando la participación  social y comunitaria.</t>
    </r>
  </si>
  <si>
    <t>Alquiler de vehiculo tipo ambulancia para el servicio de la ESE Hospital Rafael Paba Manjarrez.</t>
  </si>
  <si>
    <t>Servicio Integral de salud, Hospitalarios de Emergencia, Enfermeria, Asistencial personal medico, Administración en salud publica, Prevención control del Sida, Tuberculosis, Lepra, enfermedades de Transmisión Sexual, enfermedades virales, Zoonoticas, Vacunación e Inmunización.</t>
  </si>
  <si>
    <t xml:space="preserve">ITALO FLOREZ SPADAFORA </t>
  </si>
  <si>
    <r>
      <t>Para la compra de Papel Bond,</t>
    </r>
    <r>
      <rPr>
        <sz val="9"/>
        <rFont val="Arial"/>
        <family val="2"/>
      </rPr>
      <t xml:space="preserve"> Resma Tamaño Oficio, Boligrafos desechabes, Lapiz, Marcador, Resaltador, Grapas, clip, Carpetas, Cartuchos para la Impresora, Calculadora portatil con  pantalla de 10 digitos, Paquetes de Papel higienico doble hoja, Paquetes de cafe molido nacional. Borradores Nata, Escoba para barrer, Cuadernos, AZ para archivos, Folderes, sobres y Otros Insumos necesarios para la E.S.E.</t>
    </r>
  </si>
  <si>
    <t>3 MESES</t>
  </si>
  <si>
    <t>Suministro de medicamentos, material médico quirurguico, con destino a la oficina de Almacen de la E.S.E Hospital Rafael Paba Manjarrez del municipio de San Sebastian de Buenavista-Magdalena en entrega parciales.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</si>
</sst>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_(&quot;$&quot;\ * #,##0_);_(&quot;$&quot;\ * \(#,##0\);_(&quot;$&quot;\ * &quot;-&quot;??_);_(@_)"/>
    <numFmt numFmtId="171" formatCode="_(* #,##0_);_(* \(#,##0\);_(* &quot;-&quot;??_);_(@_)"/>
    <numFmt numFmtId="172" formatCode="_(&quot;$&quot;\ * #,##0.0_);_(&quot;$&quot;\ * \(#,##0.0\);_(&quot;$&quot;\ * &quot;-&quot;??_);_(@_)"/>
    <numFmt numFmtId="173" formatCode="_(&quot;$&quot;\ * #,##0.000_);_(&quot;$&quot;\ * \(#,##0.000\);_(&quot;$&quot;\ * &quot;-&quot;??_);_(@_)"/>
    <numFmt numFmtId="174" formatCode="_(&quot;$&quot;\ * #,##0.0000_);_(&quot;$&quot;\ * \(#,##0.0000\);_(&quot;$&quot;\ * &quot;-&quot;??_);_(@_)"/>
    <numFmt numFmtId="175" formatCode="_([$$-540A]* #,##0_);_([$$-540A]* \(#,##0\);_([$$-540A]* &quot;-&quot;??_);_(@_)"/>
    <numFmt numFmtId="176" formatCode="_(&quot;S/&quot;* #,##0_);_(&quot;S/&quot;* \(#,##0\);_(&quot;S/&quot;* &quot;-&quot;_);_(@_)"/>
    <numFmt numFmtId="177" formatCode="_-&quot;$&quot;* #,##0_-;\-&quot;$&quot;* #,##0_-;_-&quot;$&quot;* &quot;-&quot;_-;_-@_-"/>
  </numFmts>
  <fonts count="62">
    <font>
      <sz val="11"/>
      <color theme="1"/>
      <name val="Calibri"/>
      <family val="2"/>
    </font>
    <font>
      <sz val="11"/>
      <color indexed="8"/>
      <name val="Calibri"/>
      <family val="2"/>
    </font>
    <font>
      <sz val="10"/>
      <color indexed="23"/>
      <name val="Arial"/>
      <family val="2"/>
    </font>
    <font>
      <sz val="10"/>
      <color indexed="63"/>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family val="2"/>
    </font>
    <font>
      <sz val="10"/>
      <color indexed="8"/>
      <name val="Arial"/>
      <family val="2"/>
    </font>
    <font>
      <u val="single"/>
      <sz val="10"/>
      <color indexed="12"/>
      <name val="Arial"/>
      <family val="2"/>
    </font>
    <font>
      <b/>
      <sz val="11"/>
      <color indexed="8"/>
      <name val="Arial"/>
      <family val="2"/>
    </font>
    <font>
      <sz val="9"/>
      <color indexed="63"/>
      <name val="Arial"/>
      <family val="2"/>
    </font>
    <font>
      <sz val="9"/>
      <color indexed="8"/>
      <name val="Arial"/>
      <family val="2"/>
    </font>
    <font>
      <sz val="11"/>
      <color indexed="9"/>
      <name val="Arial"/>
      <family val="2"/>
    </font>
    <font>
      <sz val="9"/>
      <color indexed="9"/>
      <name val="Arial"/>
      <family val="2"/>
    </font>
    <font>
      <sz val="8"/>
      <color indexed="8"/>
      <name val="Arial"/>
      <family val="2"/>
    </font>
    <font>
      <b/>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sz val="10"/>
      <color theme="1"/>
      <name val="Arial"/>
      <family val="2"/>
    </font>
    <font>
      <u val="single"/>
      <sz val="10"/>
      <color theme="10"/>
      <name val="Arial"/>
      <family val="2"/>
    </font>
    <font>
      <b/>
      <sz val="11"/>
      <color theme="1"/>
      <name val="Arial"/>
      <family val="2"/>
    </font>
    <font>
      <sz val="10"/>
      <color rgb="FF484B52"/>
      <name val="Arial"/>
      <family val="2"/>
    </font>
    <font>
      <sz val="10"/>
      <color rgb="FF2B2C32"/>
      <name val="Arial"/>
      <family val="2"/>
    </font>
    <font>
      <sz val="9"/>
      <color rgb="FF2B2C32"/>
      <name val="Arial"/>
      <family val="2"/>
    </font>
    <font>
      <sz val="9"/>
      <color theme="1"/>
      <name val="Arial"/>
      <family val="2"/>
    </font>
    <font>
      <sz val="11"/>
      <color theme="0"/>
      <name val="Arial"/>
      <family val="2"/>
    </font>
    <font>
      <sz val="9"/>
      <color theme="0"/>
      <name val="Arial"/>
      <family val="2"/>
    </font>
    <font>
      <sz val="9"/>
      <color rgb="FF000000"/>
      <name val="Arial"/>
      <family val="2"/>
    </font>
    <font>
      <sz val="8"/>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54">
    <xf numFmtId="0" fontId="0" fillId="0" borderId="0" xfId="0" applyFont="1" applyAlignment="1">
      <alignment/>
    </xf>
    <xf numFmtId="0" fontId="0" fillId="0" borderId="0" xfId="0" applyAlignment="1">
      <alignment wrapText="1"/>
    </xf>
    <xf numFmtId="0" fontId="49" fillId="0" borderId="0" xfId="0" applyFont="1" applyAlignment="1">
      <alignment/>
    </xf>
    <xf numFmtId="0" fontId="50" fillId="0" borderId="0" xfId="0" applyFont="1" applyAlignment="1">
      <alignment wrapText="1"/>
    </xf>
    <xf numFmtId="0" fontId="50" fillId="0" borderId="10" xfId="0" applyFont="1" applyBorder="1" applyAlignment="1">
      <alignment wrapText="1"/>
    </xf>
    <xf numFmtId="0" fontId="51" fillId="0" borderId="11" xfId="46" applyFont="1" applyBorder="1" applyAlignment="1" quotePrefix="1">
      <alignment wrapText="1"/>
    </xf>
    <xf numFmtId="0" fontId="50" fillId="0" borderId="10" xfId="0" applyFont="1" applyBorder="1" applyAlignment="1">
      <alignment vertical="center" wrapText="1"/>
    </xf>
    <xf numFmtId="0" fontId="50" fillId="0" borderId="0" xfId="0" applyFont="1" applyFill="1" applyAlignment="1">
      <alignment wrapText="1"/>
    </xf>
    <xf numFmtId="170" fontId="49" fillId="0" borderId="11" xfId="0" applyNumberFormat="1" applyFont="1" applyBorder="1" applyAlignment="1">
      <alignment vertical="center" wrapText="1"/>
    </xf>
    <xf numFmtId="170" fontId="50" fillId="0" borderId="11" xfId="0" applyNumberFormat="1" applyFont="1" applyBorder="1" applyAlignment="1">
      <alignment wrapText="1"/>
    </xf>
    <xf numFmtId="0" fontId="50" fillId="0" borderId="12" xfId="0" applyFont="1" applyBorder="1" applyAlignment="1">
      <alignment wrapText="1"/>
    </xf>
    <xf numFmtId="14" fontId="50" fillId="0" borderId="13" xfId="0" applyNumberFormat="1" applyFont="1" applyBorder="1" applyAlignment="1">
      <alignment wrapText="1"/>
    </xf>
    <xf numFmtId="0" fontId="52" fillId="0" borderId="0" xfId="0" applyFont="1" applyAlignment="1">
      <alignment vertical="center"/>
    </xf>
    <xf numFmtId="0" fontId="49" fillId="0" borderId="14" xfId="0" applyFont="1" applyBorder="1" applyAlignment="1">
      <alignment wrapText="1"/>
    </xf>
    <xf numFmtId="0" fontId="49" fillId="0" borderId="10" xfId="0" applyFont="1" applyBorder="1" applyAlignment="1">
      <alignment wrapText="1"/>
    </xf>
    <xf numFmtId="0" fontId="49" fillId="0" borderId="15" xfId="0" applyFont="1" applyBorder="1" applyAlignment="1">
      <alignment horizontal="left"/>
    </xf>
    <xf numFmtId="0" fontId="49" fillId="0" borderId="11" xfId="0" applyFont="1" applyBorder="1" applyAlignment="1">
      <alignment horizontal="left"/>
    </xf>
    <xf numFmtId="0" fontId="53" fillId="0" borderId="11" xfId="0" applyFont="1" applyBorder="1" applyAlignment="1">
      <alignment horizontal="justify" vertical="center"/>
    </xf>
    <xf numFmtId="0" fontId="54" fillId="0" borderId="11" xfId="0" applyFont="1" applyBorder="1" applyAlignment="1">
      <alignment horizontal="justify" vertical="center"/>
    </xf>
    <xf numFmtId="0" fontId="51" fillId="0" borderId="11" xfId="46" applyFont="1" applyBorder="1" applyAlignment="1">
      <alignment horizontal="justify" vertical="center"/>
    </xf>
    <xf numFmtId="0" fontId="55" fillId="0" borderId="16" xfId="0" applyFont="1" applyBorder="1" applyAlignment="1">
      <alignment horizontal="justify" vertical="center"/>
    </xf>
    <xf numFmtId="0" fontId="56" fillId="0" borderId="16" xfId="0" applyFont="1" applyBorder="1" applyAlignment="1">
      <alignment horizontal="center" vertical="center" wrapText="1"/>
    </xf>
    <xf numFmtId="170" fontId="56" fillId="0" borderId="16" xfId="50" applyNumberFormat="1" applyFont="1" applyBorder="1" applyAlignment="1">
      <alignment vertical="center" wrapText="1"/>
    </xf>
    <xf numFmtId="170" fontId="56" fillId="33" borderId="16" xfId="50" applyNumberFormat="1" applyFont="1" applyFill="1" applyBorder="1" applyAlignment="1">
      <alignment vertical="center" wrapText="1"/>
    </xf>
    <xf numFmtId="170" fontId="56" fillId="0" borderId="16" xfId="50" applyNumberFormat="1" applyFont="1" applyFill="1" applyBorder="1" applyAlignment="1">
      <alignment vertical="center" wrapText="1"/>
    </xf>
    <xf numFmtId="177" fontId="56" fillId="0" borderId="16" xfId="51" applyNumberFormat="1" applyFont="1" applyBorder="1" applyAlignment="1">
      <alignment horizontal="center" vertical="center"/>
    </xf>
    <xf numFmtId="0" fontId="56" fillId="0" borderId="16" xfId="0" applyFont="1" applyBorder="1" applyAlignment="1">
      <alignment vertical="center" wrapText="1"/>
    </xf>
    <xf numFmtId="0" fontId="4" fillId="0" borderId="16" xfId="0" applyFont="1" applyFill="1" applyBorder="1" applyAlignment="1">
      <alignment horizontal="justify" vertical="center"/>
    </xf>
    <xf numFmtId="0" fontId="57" fillId="23" borderId="16" xfId="39" applyFont="1" applyBorder="1" applyAlignment="1">
      <alignment horizontal="center" vertical="center" wrapText="1"/>
    </xf>
    <xf numFmtId="0" fontId="56" fillId="0" borderId="16" xfId="0" applyFont="1" applyBorder="1" applyAlignment="1">
      <alignment horizontal="center" wrapText="1"/>
    </xf>
    <xf numFmtId="0" fontId="56" fillId="0" borderId="16" xfId="0" applyFont="1" applyBorder="1" applyAlignment="1">
      <alignment horizontal="left" vertical="center" wrapText="1"/>
    </xf>
    <xf numFmtId="0" fontId="56" fillId="0" borderId="16" xfId="0" applyFont="1" applyBorder="1" applyAlignment="1">
      <alignment wrapText="1"/>
    </xf>
    <xf numFmtId="0" fontId="56" fillId="0" borderId="16" xfId="0" applyFont="1" applyBorder="1" applyAlignment="1">
      <alignment/>
    </xf>
    <xf numFmtId="0" fontId="58" fillId="23" borderId="16" xfId="39" applyFont="1" applyBorder="1" applyAlignment="1">
      <alignment horizontal="center" vertical="center" wrapText="1"/>
    </xf>
    <xf numFmtId="0" fontId="58" fillId="23" borderId="16" xfId="39" applyFont="1" applyBorder="1" applyAlignment="1">
      <alignment horizontal="center" wrapText="1"/>
    </xf>
    <xf numFmtId="170" fontId="56" fillId="0" borderId="16" xfId="0" applyNumberFormat="1" applyFont="1" applyBorder="1" applyAlignment="1">
      <alignment wrapText="1"/>
    </xf>
    <xf numFmtId="0" fontId="59" fillId="0" borderId="16" xfId="0" applyFont="1" applyFill="1" applyBorder="1" applyAlignment="1">
      <alignment wrapText="1"/>
    </xf>
    <xf numFmtId="0" fontId="59" fillId="0" borderId="16" xfId="0" applyFont="1" applyFill="1" applyBorder="1" applyAlignment="1">
      <alignment/>
    </xf>
    <xf numFmtId="1" fontId="59" fillId="0" borderId="16" xfId="0" applyNumberFormat="1" applyFont="1" applyFill="1" applyBorder="1" applyAlignment="1">
      <alignment horizontal="right" wrapText="1"/>
    </xf>
    <xf numFmtId="1" fontId="59" fillId="0" borderId="16" xfId="0" applyNumberFormat="1" applyFont="1" applyFill="1" applyBorder="1" applyAlignment="1">
      <alignment wrapText="1"/>
    </xf>
    <xf numFmtId="0" fontId="60" fillId="0" borderId="16" xfId="0" applyFont="1" applyBorder="1" applyAlignment="1">
      <alignment horizontal="left" vertical="center" wrapText="1"/>
    </xf>
    <xf numFmtId="0" fontId="60" fillId="0" borderId="16" xfId="0" applyFont="1" applyBorder="1" applyAlignment="1">
      <alignment horizontal="center" vertical="center" wrapText="1"/>
    </xf>
    <xf numFmtId="0" fontId="49" fillId="0" borderId="16" xfId="0" applyFont="1" applyBorder="1" applyAlignment="1">
      <alignment horizontal="center" vertical="center"/>
    </xf>
    <xf numFmtId="0" fontId="50" fillId="0" borderId="17"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23"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61" fillId="0" borderId="0" xfId="0" applyFont="1" applyAlignment="1">
      <alignment horizontal="center" vertical="center" wrapText="1"/>
    </xf>
    <xf numFmtId="0" fontId="52" fillId="0" borderId="0" xfId="0" applyFont="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faelpabamanja@g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2:M60"/>
  <sheetViews>
    <sheetView tabSelected="1" zoomScale="98" zoomScaleNormal="98" zoomScalePageLayoutView="80" workbookViewId="0" topLeftCell="B44">
      <selection activeCell="F50" sqref="F50"/>
    </sheetView>
  </sheetViews>
  <sheetFormatPr defaultColWidth="10.8515625" defaultRowHeight="15"/>
  <cols>
    <col min="1" max="1" width="0" style="1" hidden="1" customWidth="1"/>
    <col min="2" max="2" width="5.57421875" style="1" customWidth="1"/>
    <col min="3" max="3" width="45.7109375" style="1" customWidth="1"/>
    <col min="4" max="4" width="49.28125" style="1" customWidth="1"/>
    <col min="5" max="5" width="12.28125" style="1" customWidth="1"/>
    <col min="6" max="6" width="11.7109375" style="1" customWidth="1"/>
    <col min="7" max="7" width="14.28125" style="1" customWidth="1"/>
    <col min="8" max="8" width="12.28125" style="1" customWidth="1"/>
    <col min="9" max="9" width="15.00390625" style="1" customWidth="1"/>
    <col min="10" max="10" width="14.7109375" style="1" customWidth="1"/>
    <col min="11" max="11" width="12.28125" style="1" customWidth="1"/>
    <col min="12" max="12" width="10.00390625" style="1" customWidth="1"/>
    <col min="13" max="13" width="21.7109375" style="1" customWidth="1"/>
    <col min="14" max="14" width="14.00390625" style="1" customWidth="1"/>
    <col min="15" max="15" width="42.421875" style="1" customWidth="1"/>
    <col min="16" max="16384" width="10.8515625" style="1" customWidth="1"/>
  </cols>
  <sheetData>
    <row r="2" spans="3:13" ht="18">
      <c r="C2" s="52" t="s">
        <v>19</v>
      </c>
      <c r="D2" s="52"/>
      <c r="E2" s="3"/>
      <c r="F2" s="3"/>
      <c r="G2" s="3"/>
      <c r="H2" s="3"/>
      <c r="I2" s="3"/>
      <c r="J2" s="3"/>
      <c r="K2" s="3"/>
      <c r="L2" s="3"/>
      <c r="M2" s="3"/>
    </row>
    <row r="3" spans="3:13" ht="15">
      <c r="C3" s="2"/>
      <c r="D3" s="3"/>
      <c r="E3" s="3"/>
      <c r="F3" s="3"/>
      <c r="G3" s="3"/>
      <c r="H3" s="3"/>
      <c r="I3" s="3"/>
      <c r="J3" s="3"/>
      <c r="K3" s="3"/>
      <c r="L3" s="3"/>
      <c r="M3" s="3"/>
    </row>
    <row r="4" spans="3:13" ht="15.75" thickBot="1">
      <c r="C4" s="53" t="s">
        <v>0</v>
      </c>
      <c r="D4" s="53"/>
      <c r="E4" s="3"/>
      <c r="F4" s="3"/>
      <c r="G4" s="3"/>
      <c r="H4" s="3"/>
      <c r="I4" s="3"/>
      <c r="J4" s="3"/>
      <c r="K4" s="3"/>
      <c r="L4" s="3"/>
      <c r="M4" s="3"/>
    </row>
    <row r="5" spans="3:13" ht="15">
      <c r="C5" s="13" t="s">
        <v>1</v>
      </c>
      <c r="D5" s="15" t="s">
        <v>28</v>
      </c>
      <c r="E5" s="3"/>
      <c r="F5" s="3"/>
      <c r="G5" s="43" t="s">
        <v>26</v>
      </c>
      <c r="H5" s="44"/>
      <c r="I5" s="44"/>
      <c r="J5" s="45"/>
      <c r="K5" s="3"/>
      <c r="L5" s="3"/>
      <c r="M5" s="3"/>
    </row>
    <row r="6" spans="3:13" ht="15">
      <c r="C6" s="14" t="s">
        <v>2</v>
      </c>
      <c r="D6" s="16" t="s">
        <v>29</v>
      </c>
      <c r="E6" s="3"/>
      <c r="F6" s="3"/>
      <c r="G6" s="46"/>
      <c r="H6" s="47"/>
      <c r="I6" s="47"/>
      <c r="J6" s="48"/>
      <c r="K6" s="3"/>
      <c r="L6" s="3"/>
      <c r="M6" s="3"/>
    </row>
    <row r="7" spans="3:13" ht="15">
      <c r="C7" s="14" t="s">
        <v>3</v>
      </c>
      <c r="D7" s="16">
        <v>5093786</v>
      </c>
      <c r="E7" s="3"/>
      <c r="F7" s="3"/>
      <c r="G7" s="46"/>
      <c r="H7" s="47"/>
      <c r="I7" s="47"/>
      <c r="J7" s="48"/>
      <c r="K7" s="3"/>
      <c r="L7" s="3"/>
      <c r="M7" s="3"/>
    </row>
    <row r="8" spans="3:13" ht="2.25" customHeight="1">
      <c r="C8" s="4"/>
      <c r="D8" s="5"/>
      <c r="E8" s="3"/>
      <c r="F8" s="3"/>
      <c r="G8" s="46"/>
      <c r="H8" s="47"/>
      <c r="I8" s="47"/>
      <c r="J8" s="48"/>
      <c r="K8" s="3"/>
      <c r="L8" s="3"/>
      <c r="M8" s="3"/>
    </row>
    <row r="9" spans="3:13" ht="155.25" customHeight="1" thickBot="1">
      <c r="C9" s="6" t="s">
        <v>18</v>
      </c>
      <c r="D9" s="17" t="s">
        <v>86</v>
      </c>
      <c r="E9" s="3"/>
      <c r="F9" s="3"/>
      <c r="G9" s="49"/>
      <c r="H9" s="50"/>
      <c r="I9" s="50"/>
      <c r="J9" s="51"/>
      <c r="K9" s="3"/>
      <c r="L9" s="3"/>
      <c r="M9" s="3"/>
    </row>
    <row r="10" spans="3:13" ht="48.75" customHeight="1" thickBot="1">
      <c r="C10" s="6" t="s">
        <v>4</v>
      </c>
      <c r="D10" s="18" t="s">
        <v>87</v>
      </c>
      <c r="E10" s="3"/>
      <c r="F10" s="3"/>
      <c r="G10" s="7"/>
      <c r="H10" s="7"/>
      <c r="I10" s="7"/>
      <c r="J10" s="7"/>
      <c r="K10" s="3"/>
      <c r="L10" s="3"/>
      <c r="M10" s="3"/>
    </row>
    <row r="11" spans="3:13" ht="18" customHeight="1">
      <c r="C11" s="4" t="s">
        <v>5</v>
      </c>
      <c r="D11" s="19" t="s">
        <v>68</v>
      </c>
      <c r="E11" s="3"/>
      <c r="F11" s="3"/>
      <c r="G11" s="43" t="s">
        <v>25</v>
      </c>
      <c r="H11" s="44"/>
      <c r="I11" s="44"/>
      <c r="J11" s="45"/>
      <c r="K11" s="3"/>
      <c r="L11" s="3"/>
      <c r="M11" s="3"/>
    </row>
    <row r="12" spans="3:13" ht="21" customHeight="1">
      <c r="C12" s="4" t="s">
        <v>22</v>
      </c>
      <c r="D12" s="8">
        <v>1395958801</v>
      </c>
      <c r="E12" s="3"/>
      <c r="F12" s="3"/>
      <c r="G12" s="46"/>
      <c r="H12" s="47"/>
      <c r="I12" s="47"/>
      <c r="J12" s="48"/>
      <c r="K12" s="3"/>
      <c r="L12" s="3"/>
      <c r="M12" s="3"/>
    </row>
    <row r="13" spans="3:13" ht="15">
      <c r="C13" s="4" t="s">
        <v>23</v>
      </c>
      <c r="D13" s="9" t="s">
        <v>66</v>
      </c>
      <c r="E13" s="3"/>
      <c r="F13" s="3"/>
      <c r="G13" s="46"/>
      <c r="H13" s="47"/>
      <c r="I13" s="47"/>
      <c r="J13" s="48"/>
      <c r="K13" s="3"/>
      <c r="L13" s="3"/>
      <c r="M13" s="3"/>
    </row>
    <row r="14" spans="3:13" ht="15">
      <c r="C14" s="4" t="s">
        <v>24</v>
      </c>
      <c r="D14" s="8">
        <v>24500000</v>
      </c>
      <c r="E14" s="3"/>
      <c r="F14" s="3"/>
      <c r="G14" s="46"/>
      <c r="H14" s="47"/>
      <c r="I14" s="47"/>
      <c r="J14" s="48"/>
      <c r="K14" s="3"/>
      <c r="L14" s="3"/>
      <c r="M14" s="3"/>
    </row>
    <row r="15" spans="3:13" ht="15.75" thickBot="1">
      <c r="C15" s="10" t="s">
        <v>17</v>
      </c>
      <c r="D15" s="11" t="s">
        <v>69</v>
      </c>
      <c r="E15" s="3"/>
      <c r="F15" s="3"/>
      <c r="G15" s="49"/>
      <c r="H15" s="50"/>
      <c r="I15" s="50"/>
      <c r="J15" s="51"/>
      <c r="K15" s="3"/>
      <c r="L15" s="3"/>
      <c r="M15" s="3"/>
    </row>
    <row r="16" spans="3:13" ht="0.75" customHeight="1">
      <c r="C16" s="3"/>
      <c r="D16" s="3"/>
      <c r="E16" s="3"/>
      <c r="F16" s="3"/>
      <c r="G16" s="3"/>
      <c r="H16" s="3"/>
      <c r="I16" s="3"/>
      <c r="J16" s="3"/>
      <c r="K16" s="3"/>
      <c r="L16" s="3"/>
      <c r="M16" s="3"/>
    </row>
    <row r="17" spans="3:13" ht="20.25" customHeight="1">
      <c r="C17" s="12" t="s">
        <v>15</v>
      </c>
      <c r="D17" s="3"/>
      <c r="E17" s="3"/>
      <c r="F17" s="3"/>
      <c r="G17" s="3"/>
      <c r="H17" s="3"/>
      <c r="I17" s="3"/>
      <c r="J17" s="3"/>
      <c r="K17" s="3"/>
      <c r="L17" s="3"/>
      <c r="M17" s="3"/>
    </row>
    <row r="18" spans="3:13" ht="69.75" customHeight="1">
      <c r="C18" s="28" t="s">
        <v>27</v>
      </c>
      <c r="D18" s="28" t="s">
        <v>6</v>
      </c>
      <c r="E18" s="28" t="s">
        <v>16</v>
      </c>
      <c r="F18" s="28" t="s">
        <v>7</v>
      </c>
      <c r="G18" s="28" t="s">
        <v>8</v>
      </c>
      <c r="H18" s="28" t="s">
        <v>9</v>
      </c>
      <c r="I18" s="28" t="s">
        <v>10</v>
      </c>
      <c r="J18" s="28" t="s">
        <v>11</v>
      </c>
      <c r="K18" s="28" t="s">
        <v>12</v>
      </c>
      <c r="L18" s="28" t="s">
        <v>13</v>
      </c>
      <c r="M18" s="28" t="s">
        <v>14</v>
      </c>
    </row>
    <row r="19" spans="3:13" ht="156" customHeight="1">
      <c r="C19" s="29" t="s">
        <v>45</v>
      </c>
      <c r="D19" s="20" t="s">
        <v>93</v>
      </c>
      <c r="E19" s="21" t="s">
        <v>70</v>
      </c>
      <c r="F19" s="21" t="s">
        <v>71</v>
      </c>
      <c r="G19" s="21" t="s">
        <v>67</v>
      </c>
      <c r="H19" s="21" t="s">
        <v>46</v>
      </c>
      <c r="I19" s="22">
        <f>89791854</f>
        <v>89791854</v>
      </c>
      <c r="J19" s="22">
        <v>89791854</v>
      </c>
      <c r="K19" s="21" t="s">
        <v>47</v>
      </c>
      <c r="L19" s="21" t="s">
        <v>48</v>
      </c>
      <c r="M19" s="30" t="s">
        <v>49</v>
      </c>
    </row>
    <row r="20" spans="3:13" ht="33.75" customHeight="1">
      <c r="C20" s="31" t="s">
        <v>73</v>
      </c>
      <c r="D20" s="20" t="s">
        <v>74</v>
      </c>
      <c r="E20" s="21" t="s">
        <v>70</v>
      </c>
      <c r="F20" s="21" t="s">
        <v>71</v>
      </c>
      <c r="G20" s="21" t="s">
        <v>67</v>
      </c>
      <c r="H20" s="21" t="s">
        <v>46</v>
      </c>
      <c r="I20" s="22">
        <v>8721686</v>
      </c>
      <c r="J20" s="22">
        <v>8721686</v>
      </c>
      <c r="K20" s="21"/>
      <c r="L20" s="21"/>
      <c r="M20" s="30"/>
    </row>
    <row r="21" spans="3:13" ht="66.75" customHeight="1">
      <c r="C21" s="21">
        <v>76121901</v>
      </c>
      <c r="D21" s="20" t="s">
        <v>30</v>
      </c>
      <c r="E21" s="21" t="s">
        <v>70</v>
      </c>
      <c r="F21" s="21" t="s">
        <v>71</v>
      </c>
      <c r="G21" s="21" t="s">
        <v>67</v>
      </c>
      <c r="H21" s="21" t="s">
        <v>46</v>
      </c>
      <c r="I21" s="23">
        <v>26420580</v>
      </c>
      <c r="J21" s="24">
        <v>26420580</v>
      </c>
      <c r="K21" s="21" t="s">
        <v>47</v>
      </c>
      <c r="L21" s="21" t="s">
        <v>48</v>
      </c>
      <c r="M21" s="40" t="s">
        <v>49</v>
      </c>
    </row>
    <row r="22" spans="3:13" ht="56.25" customHeight="1">
      <c r="C22" s="21">
        <v>85161503</v>
      </c>
      <c r="D22" s="20" t="s">
        <v>31</v>
      </c>
      <c r="E22" s="21" t="s">
        <v>70</v>
      </c>
      <c r="F22" s="21" t="s">
        <v>71</v>
      </c>
      <c r="G22" s="21" t="s">
        <v>67</v>
      </c>
      <c r="H22" s="21" t="s">
        <v>46</v>
      </c>
      <c r="I22" s="22">
        <v>36117275</v>
      </c>
      <c r="J22" s="22">
        <v>36117275</v>
      </c>
      <c r="K22" s="21" t="s">
        <v>47</v>
      </c>
      <c r="L22" s="21" t="s">
        <v>48</v>
      </c>
      <c r="M22" s="40" t="s">
        <v>49</v>
      </c>
    </row>
    <row r="23" spans="3:13" ht="60.75" customHeight="1">
      <c r="C23" s="26" t="s">
        <v>50</v>
      </c>
      <c r="D23" s="20" t="s">
        <v>32</v>
      </c>
      <c r="E23" s="21" t="s">
        <v>70</v>
      </c>
      <c r="F23" s="21" t="s">
        <v>71</v>
      </c>
      <c r="G23" s="21" t="s">
        <v>67</v>
      </c>
      <c r="H23" s="21" t="s">
        <v>46</v>
      </c>
      <c r="I23" s="22">
        <v>37509316</v>
      </c>
      <c r="J23" s="22">
        <v>37509316</v>
      </c>
      <c r="K23" s="21" t="s">
        <v>47</v>
      </c>
      <c r="L23" s="21" t="s">
        <v>48</v>
      </c>
      <c r="M23" s="40" t="s">
        <v>49</v>
      </c>
    </row>
    <row r="24" spans="3:13" ht="58.5" customHeight="1">
      <c r="C24" s="21">
        <v>93151502</v>
      </c>
      <c r="D24" s="20" t="s">
        <v>33</v>
      </c>
      <c r="E24" s="21" t="s">
        <v>70</v>
      </c>
      <c r="F24" s="21" t="s">
        <v>71</v>
      </c>
      <c r="G24" s="21" t="s">
        <v>67</v>
      </c>
      <c r="H24" s="21" t="s">
        <v>46</v>
      </c>
      <c r="I24" s="23">
        <f>437800000-I26-I25</f>
        <v>362200000</v>
      </c>
      <c r="J24" s="22">
        <v>362200000</v>
      </c>
      <c r="K24" s="21" t="s">
        <v>47</v>
      </c>
      <c r="L24" s="21" t="s">
        <v>48</v>
      </c>
      <c r="M24" s="40" t="s">
        <v>49</v>
      </c>
    </row>
    <row r="25" spans="3:13" ht="56.25" customHeight="1">
      <c r="C25" s="21">
        <v>93151507</v>
      </c>
      <c r="D25" s="20" t="s">
        <v>34</v>
      </c>
      <c r="E25" s="21" t="s">
        <v>70</v>
      </c>
      <c r="F25" s="21" t="s">
        <v>71</v>
      </c>
      <c r="G25" s="21" t="s">
        <v>67</v>
      </c>
      <c r="H25" s="21" t="s">
        <v>46</v>
      </c>
      <c r="I25" s="23">
        <f>2100000*12</f>
        <v>25200000</v>
      </c>
      <c r="J25" s="22">
        <f>2100000*12</f>
        <v>25200000</v>
      </c>
      <c r="K25" s="21" t="s">
        <v>47</v>
      </c>
      <c r="L25" s="21" t="s">
        <v>48</v>
      </c>
      <c r="M25" s="40" t="s">
        <v>49</v>
      </c>
    </row>
    <row r="26" spans="3:13" ht="57" customHeight="1">
      <c r="C26" s="21" t="s">
        <v>51</v>
      </c>
      <c r="D26" s="20" t="s">
        <v>35</v>
      </c>
      <c r="E26" s="21" t="s">
        <v>70</v>
      </c>
      <c r="F26" s="21" t="s">
        <v>71</v>
      </c>
      <c r="G26" s="21" t="s">
        <v>67</v>
      </c>
      <c r="H26" s="21" t="s">
        <v>46</v>
      </c>
      <c r="I26" s="22">
        <f>(2100000*2)*12</f>
        <v>50400000</v>
      </c>
      <c r="J26" s="22">
        <f>(2100000*2)*12</f>
        <v>50400000</v>
      </c>
      <c r="K26" s="21" t="s">
        <v>47</v>
      </c>
      <c r="L26" s="21" t="s">
        <v>48</v>
      </c>
      <c r="M26" s="40" t="s">
        <v>49</v>
      </c>
    </row>
    <row r="27" spans="3:13" ht="58.5" customHeight="1">
      <c r="C27" s="21">
        <v>85121801</v>
      </c>
      <c r="D27" s="20" t="s">
        <v>36</v>
      </c>
      <c r="E27" s="21" t="s">
        <v>70</v>
      </c>
      <c r="F27" s="21" t="s">
        <v>71</v>
      </c>
      <c r="G27" s="21" t="s">
        <v>67</v>
      </c>
      <c r="H27" s="21" t="s">
        <v>46</v>
      </c>
      <c r="I27" s="22">
        <v>63650067</v>
      </c>
      <c r="J27" s="22">
        <v>67294751</v>
      </c>
      <c r="K27" s="21" t="s">
        <v>47</v>
      </c>
      <c r="L27" s="21" t="s">
        <v>48</v>
      </c>
      <c r="M27" s="40" t="s">
        <v>49</v>
      </c>
    </row>
    <row r="28" spans="3:13" ht="57" customHeight="1">
      <c r="C28" s="21">
        <v>80121503</v>
      </c>
      <c r="D28" s="20" t="s">
        <v>37</v>
      </c>
      <c r="E28" s="21" t="s">
        <v>70</v>
      </c>
      <c r="F28" s="21" t="s">
        <v>71</v>
      </c>
      <c r="G28" s="21" t="s">
        <v>67</v>
      </c>
      <c r="H28" s="21" t="s">
        <v>46</v>
      </c>
      <c r="I28" s="22">
        <f>3000000*12</f>
        <v>36000000</v>
      </c>
      <c r="J28" s="22">
        <f>3000000*12</f>
        <v>36000000</v>
      </c>
      <c r="K28" s="21" t="s">
        <v>47</v>
      </c>
      <c r="L28" s="21" t="s">
        <v>48</v>
      </c>
      <c r="M28" s="40" t="s">
        <v>49</v>
      </c>
    </row>
    <row r="29" spans="3:13" ht="58.5" customHeight="1">
      <c r="C29" s="21">
        <v>85151603</v>
      </c>
      <c r="D29" s="20" t="s">
        <v>38</v>
      </c>
      <c r="E29" s="21" t="s">
        <v>70</v>
      </c>
      <c r="F29" s="21" t="s">
        <v>71</v>
      </c>
      <c r="G29" s="21" t="s">
        <v>67</v>
      </c>
      <c r="H29" s="21" t="s">
        <v>46</v>
      </c>
      <c r="I29" s="22">
        <f>1600000*12</f>
        <v>19200000</v>
      </c>
      <c r="J29" s="22">
        <f>1600000*12</f>
        <v>19200000</v>
      </c>
      <c r="K29" s="21" t="s">
        <v>47</v>
      </c>
      <c r="L29" s="21" t="s">
        <v>48</v>
      </c>
      <c r="M29" s="40" t="s">
        <v>49</v>
      </c>
    </row>
    <row r="30" spans="3:13" ht="55.5" customHeight="1">
      <c r="C30" s="26" t="s">
        <v>52</v>
      </c>
      <c r="D30" s="20" t="s">
        <v>40</v>
      </c>
      <c r="E30" s="21" t="s">
        <v>70</v>
      </c>
      <c r="F30" s="21" t="s">
        <v>71</v>
      </c>
      <c r="G30" s="21" t="s">
        <v>67</v>
      </c>
      <c r="H30" s="21" t="s">
        <v>46</v>
      </c>
      <c r="I30" s="22">
        <v>8618146</v>
      </c>
      <c r="J30" s="22">
        <v>8618146</v>
      </c>
      <c r="K30" s="21" t="s">
        <v>47</v>
      </c>
      <c r="L30" s="21" t="s">
        <v>48</v>
      </c>
      <c r="M30" s="40" t="s">
        <v>49</v>
      </c>
    </row>
    <row r="31" spans="3:13" ht="58.5" customHeight="1">
      <c r="C31" s="21">
        <v>85101601</v>
      </c>
      <c r="D31" s="20" t="s">
        <v>39</v>
      </c>
      <c r="E31" s="21" t="s">
        <v>70</v>
      </c>
      <c r="F31" s="21" t="s">
        <v>71</v>
      </c>
      <c r="G31" s="21" t="s">
        <v>67</v>
      </c>
      <c r="H31" s="21" t="s">
        <v>46</v>
      </c>
      <c r="I31" s="22">
        <v>255000000</v>
      </c>
      <c r="J31" s="22">
        <v>255000000</v>
      </c>
      <c r="K31" s="21" t="s">
        <v>47</v>
      </c>
      <c r="L31" s="21" t="s">
        <v>48</v>
      </c>
      <c r="M31" s="40" t="s">
        <v>49</v>
      </c>
    </row>
    <row r="32" spans="3:13" ht="66.75" customHeight="1">
      <c r="C32" s="21">
        <v>93141506</v>
      </c>
      <c r="D32" s="20" t="s">
        <v>41</v>
      </c>
      <c r="E32" s="21" t="s">
        <v>70</v>
      </c>
      <c r="F32" s="21" t="s">
        <v>71</v>
      </c>
      <c r="G32" s="21" t="s">
        <v>67</v>
      </c>
      <c r="H32" s="21" t="s">
        <v>46</v>
      </c>
      <c r="I32" s="22">
        <v>7200000</v>
      </c>
      <c r="J32" s="22">
        <v>7200000</v>
      </c>
      <c r="K32" s="21" t="s">
        <v>47</v>
      </c>
      <c r="L32" s="21" t="s">
        <v>48</v>
      </c>
      <c r="M32" s="40" t="s">
        <v>49</v>
      </c>
    </row>
    <row r="33" spans="3:13" ht="53.25" customHeight="1">
      <c r="C33" s="21">
        <v>92101902</v>
      </c>
      <c r="D33" s="20" t="s">
        <v>42</v>
      </c>
      <c r="E33" s="21" t="s">
        <v>70</v>
      </c>
      <c r="F33" s="21" t="s">
        <v>71</v>
      </c>
      <c r="G33" s="21" t="s">
        <v>67</v>
      </c>
      <c r="H33" s="21" t="s">
        <v>46</v>
      </c>
      <c r="I33" s="24">
        <v>47000000</v>
      </c>
      <c r="J33" s="24">
        <v>46000000</v>
      </c>
      <c r="K33" s="21" t="s">
        <v>47</v>
      </c>
      <c r="L33" s="21" t="s">
        <v>48</v>
      </c>
      <c r="M33" s="40" t="s">
        <v>49</v>
      </c>
    </row>
    <row r="34" spans="3:13" ht="59.25" customHeight="1">
      <c r="C34" s="21">
        <v>80161506</v>
      </c>
      <c r="D34" s="20" t="s">
        <v>54</v>
      </c>
      <c r="E34" s="21" t="s">
        <v>70</v>
      </c>
      <c r="F34" s="21" t="s">
        <v>71</v>
      </c>
      <c r="G34" s="21" t="s">
        <v>67</v>
      </c>
      <c r="H34" s="21" t="s">
        <v>46</v>
      </c>
      <c r="I34" s="22">
        <f>1100000*12</f>
        <v>13200000</v>
      </c>
      <c r="J34" s="22">
        <f>1100000*12</f>
        <v>13200000</v>
      </c>
      <c r="K34" s="21" t="s">
        <v>47</v>
      </c>
      <c r="L34" s="21" t="s">
        <v>48</v>
      </c>
      <c r="M34" s="40" t="s">
        <v>49</v>
      </c>
    </row>
    <row r="35" spans="3:13" ht="58.5" customHeight="1">
      <c r="C35" s="21">
        <v>81111819</v>
      </c>
      <c r="D35" s="20" t="s">
        <v>43</v>
      </c>
      <c r="E35" s="21" t="s">
        <v>70</v>
      </c>
      <c r="F35" s="21" t="s">
        <v>71</v>
      </c>
      <c r="G35" s="21" t="s">
        <v>67</v>
      </c>
      <c r="H35" s="21" t="s">
        <v>46</v>
      </c>
      <c r="I35" s="22">
        <v>0</v>
      </c>
      <c r="J35" s="22"/>
      <c r="K35" s="21" t="s">
        <v>47</v>
      </c>
      <c r="L35" s="21" t="s">
        <v>48</v>
      </c>
      <c r="M35" s="40" t="s">
        <v>49</v>
      </c>
    </row>
    <row r="36" spans="3:13" ht="58.5" customHeight="1">
      <c r="C36" s="21">
        <v>92121504</v>
      </c>
      <c r="D36" s="20" t="s">
        <v>53</v>
      </c>
      <c r="E36" s="21" t="s">
        <v>70</v>
      </c>
      <c r="F36" s="21" t="s">
        <v>71</v>
      </c>
      <c r="G36" s="21" t="s">
        <v>67</v>
      </c>
      <c r="H36" s="21" t="s">
        <v>46</v>
      </c>
      <c r="I36" s="25">
        <f>781300*12*4</f>
        <v>37502400</v>
      </c>
      <c r="J36" s="25">
        <f>781300*12*4</f>
        <v>37502400</v>
      </c>
      <c r="K36" s="21" t="s">
        <v>47</v>
      </c>
      <c r="L36" s="21" t="s">
        <v>48</v>
      </c>
      <c r="M36" s="40" t="s">
        <v>49</v>
      </c>
    </row>
    <row r="37" spans="3:13" ht="61.5" customHeight="1">
      <c r="C37" s="21">
        <v>72103300</v>
      </c>
      <c r="D37" s="20" t="s">
        <v>44</v>
      </c>
      <c r="E37" s="21" t="s">
        <v>70</v>
      </c>
      <c r="F37" s="21" t="s">
        <v>71</v>
      </c>
      <c r="G37" s="21" t="s">
        <v>67</v>
      </c>
      <c r="H37" s="21" t="s">
        <v>46</v>
      </c>
      <c r="I37" s="22">
        <v>46230512</v>
      </c>
      <c r="J37" s="22">
        <v>46230512</v>
      </c>
      <c r="K37" s="21" t="s">
        <v>47</v>
      </c>
      <c r="L37" s="21" t="s">
        <v>48</v>
      </c>
      <c r="M37" s="40" t="s">
        <v>49</v>
      </c>
    </row>
    <row r="38" spans="3:13" ht="93.75" customHeight="1">
      <c r="C38" s="21" t="s">
        <v>55</v>
      </c>
      <c r="D38" s="20" t="s">
        <v>91</v>
      </c>
      <c r="E38" s="21" t="s">
        <v>70</v>
      </c>
      <c r="F38" s="21" t="s">
        <v>71</v>
      </c>
      <c r="G38" s="21" t="s">
        <v>67</v>
      </c>
      <c r="H38" s="21" t="s">
        <v>46</v>
      </c>
      <c r="I38" s="22">
        <f>6750000</f>
        <v>6750000</v>
      </c>
      <c r="J38" s="22">
        <v>6750000</v>
      </c>
      <c r="K38" s="21" t="s">
        <v>47</v>
      </c>
      <c r="L38" s="21" t="s">
        <v>48</v>
      </c>
      <c r="M38" s="40" t="s">
        <v>49</v>
      </c>
    </row>
    <row r="39" spans="3:13" ht="59.25" customHeight="1">
      <c r="C39" s="21" t="s">
        <v>56</v>
      </c>
      <c r="D39" s="20" t="s">
        <v>57</v>
      </c>
      <c r="E39" s="21" t="s">
        <v>70</v>
      </c>
      <c r="F39" s="21" t="s">
        <v>72</v>
      </c>
      <c r="G39" s="21" t="s">
        <v>67</v>
      </c>
      <c r="H39" s="21" t="s">
        <v>46</v>
      </c>
      <c r="I39" s="22">
        <v>46000000</v>
      </c>
      <c r="J39" s="22">
        <v>46000000</v>
      </c>
      <c r="K39" s="21" t="s">
        <v>47</v>
      </c>
      <c r="L39" s="21" t="s">
        <v>48</v>
      </c>
      <c r="M39" s="40" t="s">
        <v>49</v>
      </c>
    </row>
    <row r="40" spans="3:13" ht="61.5" customHeight="1">
      <c r="C40" s="21" t="s">
        <v>58</v>
      </c>
      <c r="D40" s="27" t="s">
        <v>59</v>
      </c>
      <c r="E40" s="21" t="s">
        <v>70</v>
      </c>
      <c r="F40" s="21" t="s">
        <v>72</v>
      </c>
      <c r="G40" s="21" t="s">
        <v>67</v>
      </c>
      <c r="H40" s="21" t="s">
        <v>46</v>
      </c>
      <c r="I40" s="22">
        <v>27000000</v>
      </c>
      <c r="J40" s="22">
        <v>27000000</v>
      </c>
      <c r="K40" s="21" t="s">
        <v>47</v>
      </c>
      <c r="L40" s="21" t="s">
        <v>48</v>
      </c>
      <c r="M40" s="40" t="s">
        <v>49</v>
      </c>
    </row>
    <row r="41" spans="3:13" ht="59.25" customHeight="1">
      <c r="C41" s="21">
        <v>25101801</v>
      </c>
      <c r="D41" s="27" t="s">
        <v>60</v>
      </c>
      <c r="E41" s="21" t="s">
        <v>70</v>
      </c>
      <c r="F41" s="21" t="s">
        <v>71</v>
      </c>
      <c r="G41" s="21" t="s">
        <v>67</v>
      </c>
      <c r="H41" s="21" t="s">
        <v>46</v>
      </c>
      <c r="I41" s="22">
        <v>45838575</v>
      </c>
      <c r="J41" s="22">
        <v>45838575</v>
      </c>
      <c r="K41" s="21" t="s">
        <v>47</v>
      </c>
      <c r="L41" s="21" t="s">
        <v>48</v>
      </c>
      <c r="M41" s="40" t="s">
        <v>49</v>
      </c>
    </row>
    <row r="42" spans="3:13" ht="60" customHeight="1">
      <c r="C42" s="21">
        <v>15101506</v>
      </c>
      <c r="D42" s="27" t="s">
        <v>61</v>
      </c>
      <c r="E42" s="21" t="s">
        <v>70</v>
      </c>
      <c r="F42" s="21" t="s">
        <v>72</v>
      </c>
      <c r="G42" s="21" t="s">
        <v>67</v>
      </c>
      <c r="H42" s="21" t="s">
        <v>46</v>
      </c>
      <c r="I42" s="22">
        <v>5000000</v>
      </c>
      <c r="J42" s="22">
        <v>5000000</v>
      </c>
      <c r="K42" s="21" t="s">
        <v>47</v>
      </c>
      <c r="L42" s="21" t="s">
        <v>48</v>
      </c>
      <c r="M42" s="40" t="s">
        <v>49</v>
      </c>
    </row>
    <row r="43" spans="3:13" ht="45.75" customHeight="1">
      <c r="C43" s="21">
        <v>78111808</v>
      </c>
      <c r="D43" s="30" t="s">
        <v>62</v>
      </c>
      <c r="E43" s="21" t="s">
        <v>70</v>
      </c>
      <c r="F43" s="21" t="s">
        <v>72</v>
      </c>
      <c r="G43" s="21" t="s">
        <v>67</v>
      </c>
      <c r="H43" s="21" t="s">
        <v>46</v>
      </c>
      <c r="I43" s="22">
        <v>12308390</v>
      </c>
      <c r="J43" s="22">
        <v>12308390</v>
      </c>
      <c r="K43" s="21" t="s">
        <v>47</v>
      </c>
      <c r="L43" s="21" t="s">
        <v>48</v>
      </c>
      <c r="M43" s="40" t="s">
        <v>49</v>
      </c>
    </row>
    <row r="44" spans="3:13" ht="61.5" customHeight="1">
      <c r="C44" s="21" t="s">
        <v>63</v>
      </c>
      <c r="D44" s="27" t="s">
        <v>64</v>
      </c>
      <c r="E44" s="21" t="s">
        <v>70</v>
      </c>
      <c r="F44" s="21" t="s">
        <v>72</v>
      </c>
      <c r="G44" s="21" t="s">
        <v>67</v>
      </c>
      <c r="H44" s="21" t="s">
        <v>46</v>
      </c>
      <c r="I44" s="22">
        <v>12000000</v>
      </c>
      <c r="J44" s="22">
        <v>12000000</v>
      </c>
      <c r="K44" s="21" t="s">
        <v>47</v>
      </c>
      <c r="L44" s="21" t="s">
        <v>48</v>
      </c>
      <c r="M44" s="40" t="s">
        <v>49</v>
      </c>
    </row>
    <row r="45" spans="3:13" ht="67.5" customHeight="1">
      <c r="C45" s="21" t="s">
        <v>65</v>
      </c>
      <c r="D45" s="27" t="s">
        <v>89</v>
      </c>
      <c r="E45" s="21" t="s">
        <v>70</v>
      </c>
      <c r="F45" s="21" t="s">
        <v>72</v>
      </c>
      <c r="G45" s="21" t="s">
        <v>67</v>
      </c>
      <c r="H45" s="21" t="s">
        <v>46</v>
      </c>
      <c r="I45" s="22">
        <v>0</v>
      </c>
      <c r="J45" s="22">
        <v>0</v>
      </c>
      <c r="K45" s="21" t="s">
        <v>47</v>
      </c>
      <c r="L45" s="21" t="s">
        <v>48</v>
      </c>
      <c r="M45" s="40" t="s">
        <v>49</v>
      </c>
    </row>
    <row r="46" spans="3:13" ht="58.5" customHeight="1">
      <c r="C46" s="21">
        <v>80131502</v>
      </c>
      <c r="D46" s="30" t="s">
        <v>75</v>
      </c>
      <c r="E46" s="21" t="s">
        <v>70</v>
      </c>
      <c r="F46" s="21" t="s">
        <v>72</v>
      </c>
      <c r="G46" s="21" t="s">
        <v>67</v>
      </c>
      <c r="H46" s="21" t="s">
        <v>46</v>
      </c>
      <c r="I46" s="22">
        <f>5600000*12</f>
        <v>67200000</v>
      </c>
      <c r="J46" s="22">
        <f>5600000*12</f>
        <v>67200000</v>
      </c>
      <c r="K46" s="21" t="s">
        <v>47</v>
      </c>
      <c r="L46" s="21" t="s">
        <v>48</v>
      </c>
      <c r="M46" s="40" t="s">
        <v>49</v>
      </c>
    </row>
    <row r="47" spans="3:13" ht="65.25" customHeight="1">
      <c r="C47" s="21">
        <v>78111808</v>
      </c>
      <c r="D47" s="30" t="s">
        <v>88</v>
      </c>
      <c r="E47" s="21" t="s">
        <v>70</v>
      </c>
      <c r="F47" s="21" t="s">
        <v>92</v>
      </c>
      <c r="G47" s="21" t="s">
        <v>67</v>
      </c>
      <c r="H47" s="21" t="s">
        <v>46</v>
      </c>
      <c r="I47" s="22">
        <f>1300000*3</f>
        <v>3900000</v>
      </c>
      <c r="J47" s="22">
        <f>1300000*3</f>
        <v>3900000</v>
      </c>
      <c r="K47" s="21" t="s">
        <v>47</v>
      </c>
      <c r="L47" s="21" t="s">
        <v>48</v>
      </c>
      <c r="M47" s="40" t="s">
        <v>49</v>
      </c>
    </row>
    <row r="48" spans="3:13" ht="33.75" customHeight="1">
      <c r="C48" s="42" t="s">
        <v>20</v>
      </c>
      <c r="D48" s="32"/>
      <c r="E48" s="32"/>
      <c r="F48" s="31"/>
      <c r="G48" s="31"/>
      <c r="H48" s="31"/>
      <c r="I48" s="35"/>
      <c r="J48" s="31"/>
      <c r="K48" s="31"/>
      <c r="L48" s="31"/>
      <c r="M48" s="31"/>
    </row>
    <row r="49" spans="3:13" ht="36.75">
      <c r="C49" s="33" t="s">
        <v>6</v>
      </c>
      <c r="D49" s="33" t="s">
        <v>21</v>
      </c>
      <c r="E49" s="34" t="s">
        <v>14</v>
      </c>
      <c r="F49" s="31"/>
      <c r="G49" s="31"/>
      <c r="H49" s="31"/>
      <c r="I49" s="35"/>
      <c r="J49" s="35"/>
      <c r="K49" s="31"/>
      <c r="L49" s="31"/>
      <c r="M49" s="31"/>
    </row>
    <row r="50" spans="3:13" ht="28.5" customHeight="1">
      <c r="C50" s="36" t="s">
        <v>76</v>
      </c>
      <c r="D50" s="36">
        <v>42192100</v>
      </c>
      <c r="E50" s="41" t="s">
        <v>90</v>
      </c>
      <c r="F50" s="31"/>
      <c r="G50" s="31"/>
      <c r="H50" s="31"/>
      <c r="I50" s="31"/>
      <c r="J50" s="31"/>
      <c r="K50" s="31"/>
      <c r="L50" s="31"/>
      <c r="M50" s="31"/>
    </row>
    <row r="51" spans="3:13" ht="39" customHeight="1">
      <c r="C51" s="36" t="s">
        <v>77</v>
      </c>
      <c r="D51" s="36">
        <v>31162309</v>
      </c>
      <c r="E51" s="41" t="s">
        <v>90</v>
      </c>
      <c r="F51" s="31"/>
      <c r="G51" s="31"/>
      <c r="H51" s="31"/>
      <c r="I51" s="31"/>
      <c r="J51" s="31"/>
      <c r="K51" s="31"/>
      <c r="L51" s="31"/>
      <c r="M51" s="31"/>
    </row>
    <row r="52" spans="3:13" ht="28.5" customHeight="1">
      <c r="C52" s="36" t="s">
        <v>78</v>
      </c>
      <c r="D52" s="36">
        <v>42191807</v>
      </c>
      <c r="E52" s="41" t="s">
        <v>90</v>
      </c>
      <c r="F52" s="31"/>
      <c r="G52" s="31"/>
      <c r="H52" s="31"/>
      <c r="I52" s="31"/>
      <c r="J52" s="31"/>
      <c r="K52" s="31"/>
      <c r="L52" s="31"/>
      <c r="M52" s="31"/>
    </row>
    <row r="53" spans="3:13" ht="33.75" customHeight="1">
      <c r="C53" s="36" t="s">
        <v>79</v>
      </c>
      <c r="D53" s="36">
        <v>42192210</v>
      </c>
      <c r="E53" s="41" t="s">
        <v>90</v>
      </c>
      <c r="F53" s="31"/>
      <c r="G53" s="31"/>
      <c r="H53" s="31"/>
      <c r="I53" s="31"/>
      <c r="J53" s="31"/>
      <c r="K53" s="31"/>
      <c r="L53" s="31"/>
      <c r="M53" s="31"/>
    </row>
    <row r="54" spans="3:13" ht="34.5" customHeight="1">
      <c r="C54" s="36" t="s">
        <v>80</v>
      </c>
      <c r="D54" s="36">
        <v>24131500</v>
      </c>
      <c r="E54" s="41" t="s">
        <v>90</v>
      </c>
      <c r="F54" s="31"/>
      <c r="G54" s="31"/>
      <c r="H54" s="31"/>
      <c r="I54" s="31"/>
      <c r="J54" s="31"/>
      <c r="K54" s="31"/>
      <c r="L54" s="31"/>
      <c r="M54" s="31"/>
    </row>
    <row r="55" spans="3:13" ht="32.25" customHeight="1">
      <c r="C55" s="37" t="s">
        <v>81</v>
      </c>
      <c r="D55" s="38" t="s">
        <v>82</v>
      </c>
      <c r="E55" s="41" t="s">
        <v>90</v>
      </c>
      <c r="F55" s="31"/>
      <c r="G55" s="31"/>
      <c r="H55" s="31"/>
      <c r="I55" s="31"/>
      <c r="J55" s="31"/>
      <c r="K55" s="31"/>
      <c r="L55" s="31"/>
      <c r="M55" s="31"/>
    </row>
    <row r="56" spans="3:13" ht="30.75" customHeight="1">
      <c r="C56" s="37" t="s">
        <v>83</v>
      </c>
      <c r="D56" s="37">
        <v>30162200</v>
      </c>
      <c r="E56" s="41" t="s">
        <v>90</v>
      </c>
      <c r="F56" s="31"/>
      <c r="G56" s="31"/>
      <c r="H56" s="31"/>
      <c r="I56" s="31"/>
      <c r="J56" s="31"/>
      <c r="K56" s="31"/>
      <c r="L56" s="31"/>
      <c r="M56" s="31"/>
    </row>
    <row r="57" spans="3:13" ht="32.25" customHeight="1">
      <c r="C57" s="39" t="s">
        <v>84</v>
      </c>
      <c r="D57" s="39">
        <v>56101703</v>
      </c>
      <c r="E57" s="41" t="s">
        <v>90</v>
      </c>
      <c r="F57" s="31"/>
      <c r="G57" s="31"/>
      <c r="H57" s="31"/>
      <c r="I57" s="31"/>
      <c r="J57" s="31"/>
      <c r="K57" s="31"/>
      <c r="L57" s="31"/>
      <c r="M57" s="31"/>
    </row>
    <row r="58" spans="3:13" ht="32.25" customHeight="1">
      <c r="C58" s="37" t="s">
        <v>85</v>
      </c>
      <c r="D58" s="37">
        <v>42192401</v>
      </c>
      <c r="E58" s="41" t="s">
        <v>90</v>
      </c>
      <c r="F58" s="31"/>
      <c r="G58" s="31"/>
      <c r="H58" s="31"/>
      <c r="I58" s="31"/>
      <c r="J58" s="31"/>
      <c r="K58" s="31"/>
      <c r="L58" s="31"/>
      <c r="M58" s="31"/>
    </row>
    <row r="59" spans="6:13" ht="15">
      <c r="F59" s="3"/>
      <c r="G59" s="3"/>
      <c r="H59" s="3"/>
      <c r="I59" s="3"/>
      <c r="J59" s="3"/>
      <c r="K59" s="3"/>
      <c r="L59" s="3"/>
      <c r="M59" s="3"/>
    </row>
    <row r="60" spans="6:13" ht="15">
      <c r="F60" s="3"/>
      <c r="G60" s="3"/>
      <c r="H60" s="3"/>
      <c r="I60" s="3"/>
      <c r="J60" s="3"/>
      <c r="K60" s="3"/>
      <c r="L60" s="3"/>
      <c r="M60" s="3"/>
    </row>
  </sheetData>
  <sheetProtection/>
  <mergeCells count="4">
    <mergeCell ref="G5:J9"/>
    <mergeCell ref="G11:J15"/>
    <mergeCell ref="C2:D2"/>
    <mergeCell ref="C4:D4"/>
  </mergeCells>
  <hyperlinks>
    <hyperlink ref="D11" r:id="rId1" display="rafaelpabamanja@gmail.com"/>
  </hyperlinks>
  <printOptions/>
  <pageMargins left="0.2" right="0.2" top="0.75" bottom="0.75" header="0.3" footer="0.3"/>
  <pageSetup fitToHeight="0" horizontalDpi="600" verticalDpi="600" orientation="landscape" paperSize="5" scale="70"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User</cp:lastModifiedBy>
  <cp:lastPrinted>2018-02-07T21:34:43Z</cp:lastPrinted>
  <dcterms:created xsi:type="dcterms:W3CDTF">2012-12-10T15:58:41Z</dcterms:created>
  <dcterms:modified xsi:type="dcterms:W3CDTF">2018-05-15T22:10:13Z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